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Лист1!$A$7:$V$11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Лист1!$A$17:$L$17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K9" i="1"/>
  <c r="K11" l="1"/>
  <c r="E23" l="1"/>
  <c r="D23"/>
  <c r="L8" l="1"/>
  <c r="L9"/>
  <c r="L10"/>
  <c r="L7"/>
  <c r="L11" l="1"/>
  <c r="L12" s="1"/>
  <c r="B10"/>
  <c r="B9"/>
  <c r="B8"/>
  <c r="B7"/>
  <c r="B5" i="2"/>
</calcChain>
</file>

<file path=xl/sharedStrings.xml><?xml version="1.0" encoding="utf-8"?>
<sst xmlns="http://schemas.openxmlformats.org/spreadsheetml/2006/main" count="71" uniqueCount="59">
  <si>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</si>
  <si>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</si>
  <si>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</si>
  <si>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</si>
  <si>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</si>
  <si>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</si>
  <si>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</si>
  <si>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</si>
  <si>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</si>
  <si>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</si>
  <si>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</si>
  <si>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</si>
  <si>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</si>
  <si>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</si>
  <si>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</si>
  <si>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</si>
  <si>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</si>
  <si>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</si>
  <si>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</si>
  <si>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</si>
  <si>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</si>
  <si>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</si>
  <si>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оптических мультиплексоров</t>
  </si>
  <si>
    <t>, тел. , эл.почта:</t>
  </si>
  <si>
    <t/>
  </si>
  <si>
    <t>01.06.2015</t>
  </si>
  <si>
    <t>Бадьина Лилия Альбертовна</t>
  </si>
  <si>
    <t>(347)221-57-43</t>
  </si>
  <si>
    <t>Отдел развития (ОР)</t>
  </si>
  <si>
    <t>Приложение 1.3</t>
  </si>
  <si>
    <t>38875</t>
  </si>
  <si>
    <t>ШЛЮЗ АБОНЕНТСКИЙ TAU-8.IP</t>
  </si>
  <si>
    <t>Абонентский шлюз IP-телефонии TAU-8.IP, 8 портов FXS, 1 порт WAN, 1 порт USB, SIP</t>
  </si>
  <si>
    <t>шт</t>
  </si>
  <si>
    <t>42793</t>
  </si>
  <si>
    <t>МУЛЬТИПЛЕКСОР ОПТИЧЕСКИЙ TOPGATE-4E1-2F</t>
  </si>
  <si>
    <t>Оптический мультиплексор, 4 E1+100Mb Ethernet, 1U, 2 шасси под SFP</t>
  </si>
  <si>
    <t>42807</t>
  </si>
  <si>
    <t>МУЛЬТИПЛЕКСОР ОПТИЧЕСКИЙ TOPGATE-2E1-1FE</t>
  </si>
  <si>
    <t>Оптический мультиплексор, 2 E1+1x100Mb Ethernet, 1U, без SFP</t>
  </si>
  <si>
    <t>42808</t>
  </si>
  <si>
    <t>МУЛЬТИПЛЕКСОР ОПТИЧЕСКИЙ TOPGATE-16E1-2FG</t>
  </si>
  <si>
    <t>Оптический мультиплексор, 16 E1+1Gb Ethernet, 1U, 2 шасси под SFP</t>
  </si>
  <si>
    <t>I кв.             (02.03.2015)</t>
  </si>
  <si>
    <t>II кв.          (01.06.2015)</t>
  </si>
  <si>
    <t>Приложение 1.1</t>
  </si>
  <si>
    <r>
      <t>Объем может быть изменен на</t>
    </r>
    <r>
      <rPr>
        <b/>
        <sz val="11"/>
        <color theme="1"/>
        <rFont val="Calibri"/>
        <family val="2"/>
        <charset val="204"/>
        <scheme val="minor"/>
      </rPr>
      <t xml:space="preserve"> 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</si>
  <si>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до 2 марта 2015г, до 1 июня 2015г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</si>
  <si>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</si>
  <si>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месяцев, авторизационное письмо от производителя</t>
  </si>
  <si>
    <t>Тимофеев И.А., тел. (347)221-54-78</t>
  </si>
  <si>
    <t>Тимофеев И.А тел .8/347/ 2215478</t>
  </si>
  <si>
    <t>Куратор:</t>
  </si>
  <si>
    <t>начальник ОР</t>
  </si>
  <si>
    <t>Тимофеев И.А.</t>
  </si>
  <si>
    <t>43</t>
  </si>
  <si>
    <r>
      <t xml:space="preserve">Предельная сумма лота составляет:  </t>
    </r>
    <r>
      <rPr>
        <b/>
        <sz val="11"/>
        <color theme="1"/>
        <rFont val="Calibri"/>
        <family val="2"/>
        <charset val="204"/>
        <scheme val="minor"/>
      </rPr>
      <t>1 035 162,08</t>
    </r>
    <r>
      <rPr>
        <sz val="11"/>
        <color theme="1"/>
        <rFont val="Calibri"/>
        <family val="2"/>
        <charset val="204"/>
        <scheme val="minor"/>
      </rPr>
      <t xml:space="preserve">   руб. с НДС.</t>
    </r>
  </si>
  <si>
    <t>Адрес поставки</t>
  </si>
  <si>
    <t xml:space="preserve">Уфа, ул. Каспийская, д.14; Мухаметшина З.Р. 89018173671;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</si>
</sst>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3"/>
  <sheetViews>
    <sheetView tabSelected="1" topLeftCell="A13" workbookViewId="0">
      <selection activeCell="E15" sqref="E15:L15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31.140625" customWidth="1"/>
    <col min="7" max="7" width="7.42578125" customWidth="1"/>
    <col min="8" max="8" width="7.140625" customWidth="1"/>
    <col min="9" max="9" width="7.7109375" customWidth="1"/>
    <col min="10" max="10" width="19.5703125" style="7" customWidth="1"/>
    <col min="11" max="11" width="16" style="7" customWidth="1"/>
    <col min="12" max="12" width="18.28515625" style="9" customWidth="1"/>
    <col min="13" max="13" width="38.85546875" customWidth="1"/>
    <col min="18" max="21" width="9.140625" style="10"/>
  </cols>
  <sheetData>
    <row r="1" spans="1:22">
      <c r="K1" s="7" t="s">
        <v>45</v>
      </c>
    </row>
    <row r="2" spans="1:22">
      <c r="B2" s="37" t="s">
        <v>7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22">
      <c r="B3" t="s">
        <v>17</v>
      </c>
      <c r="C3" s="10" t="s">
        <v>22</v>
      </c>
      <c r="D3" s="21"/>
      <c r="E3" s="20"/>
      <c r="F3" s="20"/>
      <c r="G3" s="20"/>
    </row>
    <row r="4" spans="1:22" s="11" customFormat="1" ht="15" customHeight="1">
      <c r="B4" s="32" t="s">
        <v>0</v>
      </c>
      <c r="C4" s="40" t="s">
        <v>18</v>
      </c>
      <c r="D4" s="32" t="s">
        <v>10</v>
      </c>
      <c r="E4" s="32" t="s">
        <v>1</v>
      </c>
      <c r="F4" s="32" t="s">
        <v>9</v>
      </c>
      <c r="G4" s="39" t="s">
        <v>11</v>
      </c>
      <c r="H4" s="39"/>
      <c r="I4" s="39"/>
      <c r="J4" s="44" t="s">
        <v>13</v>
      </c>
      <c r="K4" s="42" t="s">
        <v>14</v>
      </c>
      <c r="L4" s="38" t="s">
        <v>16</v>
      </c>
      <c r="M4" s="32" t="s">
        <v>57</v>
      </c>
    </row>
    <row r="5" spans="1:22" s="12" customFormat="1" ht="64.5" customHeight="1">
      <c r="B5" s="32"/>
      <c r="C5" s="41"/>
      <c r="D5" s="32"/>
      <c r="E5" s="32"/>
      <c r="F5" s="32"/>
      <c r="G5" s="8" t="s">
        <v>43</v>
      </c>
      <c r="H5" s="8" t="s">
        <v>44</v>
      </c>
      <c r="I5" s="8" t="s">
        <v>12</v>
      </c>
      <c r="J5" s="45"/>
      <c r="K5" s="43"/>
      <c r="L5" s="38"/>
      <c r="M5" s="32"/>
    </row>
    <row r="6" spans="1:22" s="11" customFormat="1">
      <c r="B6" s="13">
        <v>1</v>
      </c>
      <c r="C6" s="2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31">
        <v>12</v>
      </c>
    </row>
    <row r="7" spans="1:22" ht="45.75" customHeight="1">
      <c r="A7" s="10"/>
      <c r="B7" s="6">
        <f>ROW()-6</f>
        <v>1</v>
      </c>
      <c r="C7" s="6" t="s">
        <v>30</v>
      </c>
      <c r="D7" s="1" t="s">
        <v>31</v>
      </c>
      <c r="E7" s="1" t="s">
        <v>32</v>
      </c>
      <c r="F7" s="4" t="s">
        <v>33</v>
      </c>
      <c r="G7" s="22">
        <v>10</v>
      </c>
      <c r="H7" s="22">
        <v>0</v>
      </c>
      <c r="I7" s="22">
        <v>10</v>
      </c>
      <c r="J7" s="5">
        <v>5607.4</v>
      </c>
      <c r="K7" s="5">
        <v>56074</v>
      </c>
      <c r="L7" s="5">
        <f>K7*1.18</f>
        <v>66167.319999999992</v>
      </c>
      <c r="M7" s="30" t="s">
        <v>58</v>
      </c>
      <c r="N7" s="10"/>
      <c r="O7" s="10"/>
      <c r="P7" s="10"/>
      <c r="Q7" s="10"/>
      <c r="V7" s="10"/>
    </row>
    <row r="8" spans="1:22" s="10" customFormat="1" ht="45">
      <c r="B8" s="6">
        <f>ROW()-6</f>
        <v>2</v>
      </c>
      <c r="C8" s="6" t="s">
        <v>34</v>
      </c>
      <c r="D8" s="1" t="s">
        <v>35</v>
      </c>
      <c r="E8" s="1" t="s">
        <v>36</v>
      </c>
      <c r="F8" s="4" t="s">
        <v>33</v>
      </c>
      <c r="G8" s="22">
        <v>0</v>
      </c>
      <c r="H8" s="29">
        <v>2</v>
      </c>
      <c r="I8" s="22">
        <v>2</v>
      </c>
      <c r="J8" s="5">
        <v>31058</v>
      </c>
      <c r="K8" s="5">
        <v>62116</v>
      </c>
      <c r="L8" s="5">
        <f t="shared" ref="L8:L10" si="0">K8*1.18</f>
        <v>73296.87999999999</v>
      </c>
      <c r="M8" s="30" t="s">
        <v>58</v>
      </c>
    </row>
    <row r="9" spans="1:22" s="10" customFormat="1" ht="210.75" customHeight="1">
      <c r="B9" s="6">
        <f>ROW()-6</f>
        <v>3</v>
      </c>
      <c r="C9" s="6" t="s">
        <v>37</v>
      </c>
      <c r="D9" s="1" t="s">
        <v>38</v>
      </c>
      <c r="E9" s="1" t="s">
        <v>39</v>
      </c>
      <c r="F9" s="4" t="s">
        <v>33</v>
      </c>
      <c r="G9" s="22">
        <v>20</v>
      </c>
      <c r="H9" s="29">
        <v>23</v>
      </c>
      <c r="I9" s="22" t="s">
        <v>55</v>
      </c>
      <c r="J9" s="5">
        <v>14522</v>
      </c>
      <c r="K9" s="5">
        <f>J9*I9</f>
        <v>624446</v>
      </c>
      <c r="L9" s="5">
        <f t="shared" si="0"/>
        <v>736846.27999999991</v>
      </c>
      <c r="M9" s="30" t="s">
        <v>58</v>
      </c>
    </row>
    <row r="10" spans="1:22" ht="66" customHeight="1">
      <c r="A10" s="10"/>
      <c r="B10" s="6">
        <f>ROW()-6</f>
        <v>4</v>
      </c>
      <c r="C10" s="6" t="s">
        <v>40</v>
      </c>
      <c r="D10" s="1" t="s">
        <v>41</v>
      </c>
      <c r="E10" s="1" t="s">
        <v>42</v>
      </c>
      <c r="F10" s="4" t="s">
        <v>33</v>
      </c>
      <c r="G10" s="22">
        <v>0</v>
      </c>
      <c r="H10" s="29">
        <v>2</v>
      </c>
      <c r="I10" s="22">
        <v>2</v>
      </c>
      <c r="J10" s="5">
        <v>67310</v>
      </c>
      <c r="K10" s="5">
        <v>134620</v>
      </c>
      <c r="L10" s="5">
        <f t="shared" si="0"/>
        <v>158851.6</v>
      </c>
      <c r="M10" s="30" t="s">
        <v>58</v>
      </c>
      <c r="N10" s="10"/>
      <c r="O10" s="10"/>
      <c r="P10" s="10"/>
      <c r="Q10" s="10"/>
      <c r="V10" s="10"/>
    </row>
    <row r="11" spans="1:22">
      <c r="A11" s="10"/>
      <c r="B11" s="15"/>
      <c r="C11" s="17"/>
      <c r="D11" s="16"/>
      <c r="E11" s="16"/>
      <c r="F11" s="17"/>
      <c r="G11" s="17"/>
      <c r="H11" s="17"/>
      <c r="I11" s="17"/>
      <c r="J11" s="18"/>
      <c r="K11" s="19">
        <f>SUM($K$7:$K$10)</f>
        <v>877256</v>
      </c>
      <c r="L11" s="19">
        <f>SUM(L7:L10)</f>
        <v>1035162.0799999998</v>
      </c>
      <c r="M11" s="10"/>
      <c r="N11" s="10"/>
      <c r="O11" s="10"/>
      <c r="P11" s="10"/>
      <c r="Q11" s="10"/>
      <c r="V11" s="10"/>
    </row>
    <row r="12" spans="1:22" ht="16.5" customHeight="1">
      <c r="A12" s="10"/>
      <c r="B12" s="14"/>
      <c r="C12" s="14"/>
      <c r="D12" s="2"/>
      <c r="E12" s="2"/>
      <c r="F12" s="14"/>
      <c r="G12" s="14"/>
      <c r="H12" s="14"/>
      <c r="I12" s="14"/>
      <c r="J12" s="14"/>
      <c r="K12" s="14" t="s">
        <v>15</v>
      </c>
      <c r="L12" s="28">
        <f>L11-K11</f>
        <v>157906.07999999984</v>
      </c>
      <c r="M12" s="10"/>
      <c r="N12" s="10"/>
      <c r="O12" s="10"/>
      <c r="P12" s="10"/>
      <c r="Q12" s="10"/>
      <c r="V12" s="10"/>
    </row>
    <row r="13" spans="1:22">
      <c r="A13" s="10"/>
      <c r="B13" s="33" t="s">
        <v>56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N13" s="10"/>
      <c r="O13" s="10"/>
      <c r="P13" s="10"/>
      <c r="Q13" s="10"/>
      <c r="V13" s="10"/>
    </row>
    <row r="14" spans="1:22">
      <c r="B14" s="33" t="s">
        <v>46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2" s="10" customFormat="1">
      <c r="A15"/>
      <c r="B15" s="34" t="s">
        <v>2</v>
      </c>
      <c r="C15" s="34"/>
      <c r="D15" s="34"/>
      <c r="E15" s="35" t="s">
        <v>47</v>
      </c>
      <c r="F15" s="35"/>
      <c r="G15" s="35"/>
      <c r="H15" s="35"/>
      <c r="I15" s="35"/>
      <c r="J15" s="35"/>
      <c r="K15" s="35"/>
      <c r="L15" s="35"/>
      <c r="N15"/>
      <c r="O15"/>
      <c r="P15"/>
      <c r="Q15"/>
      <c r="V15"/>
    </row>
    <row r="16" spans="1:22" s="10" customFormat="1" ht="32.1" customHeight="1">
      <c r="A16"/>
      <c r="B16" s="34" t="s">
        <v>3</v>
      </c>
      <c r="C16" s="34"/>
      <c r="D16" s="34"/>
      <c r="E16" s="36" t="s">
        <v>48</v>
      </c>
      <c r="F16" s="36"/>
      <c r="G16" s="36"/>
      <c r="H16" s="36"/>
      <c r="I16" s="36"/>
      <c r="J16" s="36"/>
      <c r="K16" s="36"/>
      <c r="L16" s="36"/>
      <c r="M16" s="2"/>
      <c r="N16"/>
      <c r="O16"/>
      <c r="P16"/>
      <c r="Q16"/>
      <c r="V16"/>
    </row>
    <row r="17" spans="1:22" ht="15" customHeight="1">
      <c r="A17" s="10"/>
      <c r="B17" s="34" t="s">
        <v>4</v>
      </c>
      <c r="C17" s="34"/>
      <c r="D17" s="34"/>
      <c r="E17" s="33" t="s">
        <v>49</v>
      </c>
      <c r="F17" s="33"/>
      <c r="G17" s="33"/>
      <c r="H17" s="33"/>
      <c r="I17" s="33"/>
      <c r="J17" s="33"/>
      <c r="K17" s="33"/>
      <c r="L17" s="33"/>
    </row>
    <row r="18" spans="1:22">
      <c r="B18" s="34" t="s">
        <v>5</v>
      </c>
      <c r="C18" s="34"/>
      <c r="D18" s="34"/>
      <c r="E18" s="33" t="s">
        <v>50</v>
      </c>
      <c r="F18" s="33"/>
      <c r="G18" s="33"/>
      <c r="H18" s="33"/>
      <c r="I18" s="33"/>
      <c r="J18" s="33"/>
      <c r="K18" s="33"/>
      <c r="L18" s="33"/>
      <c r="M18" s="10"/>
      <c r="N18" s="10"/>
      <c r="O18" s="10"/>
      <c r="P18" s="10"/>
      <c r="Q18" s="10"/>
      <c r="V18" s="10"/>
    </row>
    <row r="19" spans="1:22" s="10" customFormat="1">
      <c r="A19"/>
      <c r="B19" s="34" t="s">
        <v>6</v>
      </c>
      <c r="C19" s="34"/>
      <c r="D19" s="34"/>
      <c r="E19" s="33" t="s">
        <v>51</v>
      </c>
      <c r="F19" s="33"/>
      <c r="G19" s="33"/>
      <c r="H19" s="33"/>
      <c r="I19" s="33"/>
      <c r="J19" s="33"/>
      <c r="K19" s="33"/>
      <c r="L19" s="33"/>
      <c r="M19"/>
      <c r="N19"/>
      <c r="O19"/>
      <c r="P19"/>
      <c r="Q19"/>
      <c r="V19"/>
    </row>
    <row r="20" spans="1:22">
      <c r="A20" s="10"/>
      <c r="B20" s="24"/>
      <c r="C20" s="24"/>
      <c r="D20" s="24"/>
      <c r="E20" s="25"/>
      <c r="F20" s="25"/>
      <c r="G20" s="25"/>
      <c r="H20" s="25"/>
      <c r="I20" s="25"/>
      <c r="J20" s="25"/>
      <c r="K20" s="25"/>
    </row>
    <row r="21" spans="1:22">
      <c r="A21" s="10"/>
      <c r="B21" s="24" t="s">
        <v>52</v>
      </c>
      <c r="C21" s="25" t="s">
        <v>53</v>
      </c>
      <c r="D21" s="25"/>
      <c r="E21" s="25" t="s">
        <v>54</v>
      </c>
      <c r="F21" s="10"/>
      <c r="G21" s="10"/>
      <c r="H21" s="10"/>
      <c r="I21" s="10"/>
      <c r="J21" s="10"/>
      <c r="K21" s="10"/>
    </row>
    <row r="22" spans="1:22">
      <c r="A22" s="10"/>
      <c r="B22" s="10"/>
      <c r="D22" s="10"/>
      <c r="E22" s="10"/>
      <c r="F22" s="10"/>
      <c r="G22" s="10"/>
      <c r="H22" s="10"/>
      <c r="I22" s="10"/>
      <c r="J22" s="10"/>
      <c r="K22" s="10"/>
    </row>
    <row r="23" spans="1:22">
      <c r="B23" t="s">
        <v>8</v>
      </c>
      <c r="D23" s="3" t="str">
        <f>Query2_USERN</f>
        <v>Бадьина Лилия Альбертовна</v>
      </c>
      <c r="E23" s="3" t="str">
        <f>Query2_USERT</f>
        <v>(347)221-57-43</v>
      </c>
    </row>
  </sheetData>
  <mergeCells count="23"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  <mergeCell ref="M4:M5"/>
    <mergeCell ref="B13:L13"/>
    <mergeCell ref="E18:L18"/>
    <mergeCell ref="E19:L19"/>
    <mergeCell ref="B18:D18"/>
    <mergeCell ref="B19:D19"/>
    <mergeCell ref="B17:D17"/>
    <mergeCell ref="E17:L17"/>
    <mergeCell ref="B15:D15"/>
    <mergeCell ref="B14:L14"/>
    <mergeCell ref="B16:D16"/>
    <mergeCell ref="E15:L15"/>
    <mergeCell ref="E16:L16"/>
  </mergeCells>
  <pageMargins left="0.78740157480314965" right="0.39370078740157483" top="0.78740157480314965" bottom="0.39370078740157483" header="0.31496062992125984" footer="0.31496062992125984"/>
  <pageSetup paperSize="9" scale="6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19</v>
      </c>
      <c r="B5" t="e">
        <f>XLR_ERRNAME</f>
        <v>#NAME?</v>
      </c>
    </row>
    <row r="6" spans="1:19">
      <c r="A6" t="s">
        <v>20</v>
      </c>
      <c r="B6">
        <v>7292</v>
      </c>
      <c r="C6" s="27" t="s">
        <v>21</v>
      </c>
      <c r="D6">
        <v>4866</v>
      </c>
      <c r="E6" s="27" t="s">
        <v>22</v>
      </c>
      <c r="F6" s="27" t="s">
        <v>23</v>
      </c>
      <c r="G6" s="27" t="s">
        <v>24</v>
      </c>
      <c r="H6" s="27" t="s">
        <v>24</v>
      </c>
      <c r="I6" s="27" t="s">
        <v>24</v>
      </c>
      <c r="J6" s="27" t="s">
        <v>22</v>
      </c>
      <c r="K6" s="27" t="s">
        <v>25</v>
      </c>
      <c r="L6" s="27" t="s">
        <v>26</v>
      </c>
      <c r="M6" s="27" t="s">
        <v>27</v>
      </c>
      <c r="N6" s="27" t="s">
        <v>24</v>
      </c>
      <c r="O6">
        <v>1051</v>
      </c>
      <c r="P6" s="27" t="s">
        <v>28</v>
      </c>
      <c r="Q6">
        <v>0</v>
      </c>
      <c r="R6" s="27" t="s">
        <v>24</v>
      </c>
      <c r="S6" s="2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2014-11-25T03:44:18Z</cp:lastPrinted>
  <dcterms:created xsi:type="dcterms:W3CDTF">2013-12-19T08:11:42Z</dcterms:created>
  <dcterms:modified xsi:type="dcterms:W3CDTF">2014-11-26T04:37:53Z</dcterms:modified>
</cp:coreProperties>
</file>